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6-Junio\"/>
    </mc:Choice>
  </mc:AlternateContent>
  <xr:revisionPtr revIDLastSave="0" documentId="8_{38A7E252-CF27-4BE5-9C9C-68F1B44221DB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Fiscal Domestic 2025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2025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9" l="1"/>
  <c r="O111" i="19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N210" i="19"/>
  <c r="F210" i="19"/>
  <c r="I210" i="19" l="1"/>
  <c r="C81" i="19"/>
  <c r="L210" i="19"/>
  <c r="H210" i="19"/>
  <c r="D210" i="19"/>
  <c r="M210" i="19"/>
  <c r="E210" i="19"/>
  <c r="O212" i="19"/>
  <c r="K210" i="19"/>
  <c r="C210" i="19"/>
  <c r="C200" i="19" l="1"/>
  <c r="C220" i="19"/>
  <c r="C89" i="19"/>
  <c r="G210" i="19"/>
  <c r="D65" i="19" l="1"/>
  <c r="D158" i="19"/>
  <c r="D81" i="19" l="1"/>
  <c r="D200" i="19"/>
  <c r="D89" i="19" l="1"/>
  <c r="D220" i="19"/>
  <c r="E65" i="19" l="1"/>
  <c r="E158" i="19"/>
  <c r="E200" i="19" l="1"/>
  <c r="E81" i="19"/>
  <c r="E220" i="19" l="1"/>
  <c r="E89" i="19"/>
  <c r="F158" i="19" l="1"/>
  <c r="F65" i="19"/>
  <c r="F81" i="19" l="1"/>
  <c r="F200" i="19"/>
  <c r="F89" i="19" l="1"/>
  <c r="F220" i="19"/>
  <c r="G65" i="19" l="1"/>
  <c r="G81" i="19" l="1"/>
  <c r="G200" i="19"/>
  <c r="G158" i="19"/>
  <c r="G89" i="19" l="1"/>
  <c r="G220" i="19"/>
  <c r="H65" i="19" l="1"/>
  <c r="H200" i="19" l="1"/>
  <c r="H81" i="19"/>
  <c r="H158" i="19"/>
  <c r="H220" i="19" l="1"/>
  <c r="H89" i="19"/>
  <c r="I158" i="19" l="1"/>
  <c r="I65" i="19"/>
  <c r="I81" i="19" l="1"/>
  <c r="I89" i="19" l="1"/>
  <c r="I200" i="19"/>
  <c r="I220" i="19"/>
  <c r="J65" i="19" l="1"/>
  <c r="J158" i="19"/>
  <c r="J200" i="19" l="1"/>
  <c r="J81" i="19"/>
  <c r="J220" i="19" l="1"/>
  <c r="J89" i="19"/>
  <c r="K65" i="19" l="1"/>
  <c r="K158" i="19"/>
  <c r="K200" i="19" l="1"/>
  <c r="K81" i="19"/>
  <c r="K89" i="19" l="1"/>
  <c r="K220" i="19"/>
  <c r="L65" i="19" l="1"/>
  <c r="L158" i="19"/>
  <c r="L81" i="19" l="1"/>
  <c r="L200" i="19" l="1"/>
  <c r="L89" i="19"/>
  <c r="L220" i="19"/>
  <c r="M65" i="19" l="1"/>
  <c r="M158" i="19"/>
  <c r="M200" i="19" l="1"/>
  <c r="M81" i="19"/>
  <c r="M220" i="19" l="1"/>
  <c r="M89" i="19"/>
  <c r="N65" i="19" l="1"/>
  <c r="N158" i="19"/>
  <c r="N220" i="19" l="1"/>
  <c r="N89" i="19"/>
  <c r="N81" i="19"/>
  <c r="N200" i="19" l="1"/>
  <c r="J210" i="19" l="1"/>
  <c r="O211" i="19"/>
  <c r="O87" i="19"/>
  <c r="O210" i="19" l="1"/>
  <c r="O145" i="19" l="1"/>
  <c r="O208" i="19"/>
  <c r="F53" i="19" l="1"/>
  <c r="L45" i="19"/>
  <c r="J45" i="19"/>
  <c r="G45" i="19"/>
  <c r="D53" i="19"/>
  <c r="K41" i="19"/>
  <c r="K121" i="19"/>
  <c r="L41" i="19"/>
  <c r="H53" i="19"/>
  <c r="J121" i="19"/>
  <c r="G53" i="19"/>
  <c r="E121" i="19"/>
  <c r="F121" i="19"/>
  <c r="I121" i="19"/>
  <c r="M45" i="19"/>
  <c r="N41" i="19"/>
  <c r="L121" i="19"/>
  <c r="L120" i="19" s="1"/>
  <c r="G121" i="19"/>
  <c r="I45" i="19"/>
  <c r="M53" i="19"/>
  <c r="M121" i="19"/>
  <c r="M120" i="19" s="1"/>
  <c r="D45" i="19"/>
  <c r="F41" i="19"/>
  <c r="N121" i="19"/>
  <c r="N120" i="19" s="1"/>
  <c r="K53" i="19"/>
  <c r="N53" i="19"/>
  <c r="J53" i="19"/>
  <c r="K45" i="19"/>
  <c r="H121" i="19"/>
  <c r="L53" i="19"/>
  <c r="H41" i="19"/>
  <c r="F45" i="19"/>
  <c r="I41" i="19"/>
  <c r="J41" i="19"/>
  <c r="E41" i="19"/>
  <c r="D121" i="19"/>
  <c r="H45" i="19"/>
  <c r="N45" i="19"/>
  <c r="E53" i="19"/>
  <c r="E45" i="19"/>
  <c r="G41" i="19"/>
  <c r="D41" i="19"/>
  <c r="M41" i="19"/>
  <c r="I53" i="19"/>
  <c r="H120" i="19" l="1"/>
  <c r="J120" i="19"/>
  <c r="D120" i="19"/>
  <c r="G120" i="19"/>
  <c r="I120" i="19"/>
  <c r="E120" i="19"/>
  <c r="F120" i="19"/>
  <c r="K120" i="19"/>
  <c r="C41" i="19"/>
  <c r="O42" i="19"/>
  <c r="O41" i="19" s="1"/>
  <c r="J36" i="19"/>
  <c r="M164" i="19"/>
  <c r="M163" i="19" s="1"/>
  <c r="F36" i="19"/>
  <c r="O38" i="19"/>
  <c r="I36" i="19"/>
  <c r="O110" i="19"/>
  <c r="L36" i="19"/>
  <c r="L164" i="19"/>
  <c r="L163" i="19" s="1"/>
  <c r="D36" i="19"/>
  <c r="N36" i="19"/>
  <c r="H164" i="19"/>
  <c r="M36" i="19"/>
  <c r="O166" i="19"/>
  <c r="O112" i="19"/>
  <c r="C45" i="19"/>
  <c r="O46" i="19"/>
  <c r="O45" i="19" s="1"/>
  <c r="C53" i="19"/>
  <c r="O54" i="19"/>
  <c r="O53" i="19" s="1"/>
  <c r="E36" i="19"/>
  <c r="G36" i="19"/>
  <c r="J164" i="19"/>
  <c r="K36" i="19"/>
  <c r="I164" i="19"/>
  <c r="N164" i="19"/>
  <c r="N163" i="19" s="1"/>
  <c r="M108" i="19"/>
  <c r="M107" i="19" s="1"/>
  <c r="O169" i="19"/>
  <c r="O114" i="19"/>
  <c r="C121" i="19"/>
  <c r="O122" i="19"/>
  <c r="O121" i="19" s="1"/>
  <c r="O120" i="19" s="1"/>
  <c r="H36" i="19"/>
  <c r="J163" i="19" l="1"/>
  <c r="I163" i="19"/>
  <c r="H163" i="19"/>
  <c r="C120" i="19"/>
  <c r="D108" i="19"/>
  <c r="D164" i="19"/>
  <c r="G108" i="19"/>
  <c r="F164" i="19"/>
  <c r="H108" i="19"/>
  <c r="K108" i="19"/>
  <c r="G164" i="19"/>
  <c r="E164" i="19"/>
  <c r="F108" i="19"/>
  <c r="C164" i="19"/>
  <c r="O165" i="19"/>
  <c r="L108" i="19"/>
  <c r="L107" i="19" s="1"/>
  <c r="N108" i="19"/>
  <c r="N107" i="19" s="1"/>
  <c r="O113" i="19"/>
  <c r="J108" i="19"/>
  <c r="E108" i="19"/>
  <c r="O109" i="19"/>
  <c r="C108" i="19"/>
  <c r="O37" i="19"/>
  <c r="O36" i="19" s="1"/>
  <c r="C36" i="19"/>
  <c r="K164" i="19"/>
  <c r="O168" i="19"/>
  <c r="I108" i="19"/>
  <c r="D163" i="19" l="1"/>
  <c r="K163" i="19"/>
  <c r="F163" i="19"/>
  <c r="E163" i="19"/>
  <c r="G163" i="19"/>
  <c r="C163" i="19"/>
  <c r="H107" i="19"/>
  <c r="K107" i="19"/>
  <c r="G107" i="19"/>
  <c r="I107" i="19"/>
  <c r="C107" i="19"/>
  <c r="J107" i="19"/>
  <c r="F107" i="19"/>
  <c r="E107" i="19"/>
  <c r="D107" i="19"/>
  <c r="C196" i="19"/>
  <c r="O108" i="19"/>
  <c r="O107" i="19" s="1"/>
  <c r="O164" i="19"/>
  <c r="O163" i="19" s="1"/>
  <c r="C195" i="19" l="1"/>
  <c r="F16" i="19" l="1"/>
  <c r="O18" i="19" l="1"/>
  <c r="C16" i="19" l="1"/>
  <c r="N16" i="19"/>
  <c r="M16" i="19"/>
  <c r="L16" i="19"/>
  <c r="K16" i="19"/>
  <c r="J16" i="19"/>
  <c r="I16" i="19"/>
  <c r="H16" i="19"/>
  <c r="G16" i="19"/>
  <c r="E16" i="19"/>
  <c r="D16" i="19"/>
  <c r="M21" i="19"/>
  <c r="L21" i="19"/>
  <c r="K21" i="19"/>
  <c r="J21" i="19"/>
  <c r="I21" i="19"/>
  <c r="H21" i="19"/>
  <c r="D21" i="19"/>
  <c r="O23" i="19" l="1"/>
  <c r="G21" i="19"/>
  <c r="N21" i="19"/>
  <c r="E21" i="19"/>
  <c r="O24" i="19"/>
  <c r="F21" i="19"/>
  <c r="O22" i="19"/>
  <c r="C21" i="19"/>
  <c r="O17" i="19"/>
  <c r="O16" i="19" s="1"/>
  <c r="O21" i="19" l="1"/>
  <c r="O20" i="19" s="1"/>
  <c r="O15" i="19" s="1"/>
  <c r="O14" i="19" s="1"/>
  <c r="K15" i="19" l="1"/>
  <c r="K14" i="19" s="1"/>
  <c r="I15" i="19" l="1"/>
  <c r="I14" i="19" s="1"/>
  <c r="D15" i="19" l="1"/>
  <c r="D14" i="19" s="1"/>
  <c r="E15" i="19"/>
  <c r="E14" i="19" s="1"/>
  <c r="L15" i="19"/>
  <c r="L14" i="19" s="1"/>
  <c r="M15" i="19"/>
  <c r="M14" i="19" s="1"/>
  <c r="H15" i="19"/>
  <c r="H14" i="19" s="1"/>
  <c r="N15" i="19" l="1"/>
  <c r="N14" i="19" s="1"/>
  <c r="G15" i="19"/>
  <c r="G14" i="19" s="1"/>
  <c r="J15" i="19"/>
  <c r="J14" i="19" s="1"/>
  <c r="F15" i="19"/>
  <c r="F14" i="19" s="1"/>
  <c r="C15" i="19" l="1"/>
  <c r="C14" i="19" s="1"/>
  <c r="F142" i="19" l="1"/>
  <c r="F141" i="19" s="1"/>
  <c r="K31" i="19" l="1"/>
  <c r="H31" i="19"/>
  <c r="M31" i="19"/>
  <c r="G142" i="19"/>
  <c r="G141" i="19" s="1"/>
  <c r="O101" i="19"/>
  <c r="D142" i="19"/>
  <c r="D141" i="19" s="1"/>
  <c r="J142" i="19"/>
  <c r="J141" i="19" s="1"/>
  <c r="O33" i="19"/>
  <c r="N31" i="19"/>
  <c r="L142" i="19"/>
  <c r="L141" i="19" s="1"/>
  <c r="E31" i="19"/>
  <c r="M142" i="19"/>
  <c r="M141" i="19" s="1"/>
  <c r="E142" i="19"/>
  <c r="E141" i="19" s="1"/>
  <c r="O98" i="19"/>
  <c r="L31" i="19"/>
  <c r="D31" i="19"/>
  <c r="O144" i="19"/>
  <c r="O146" i="19"/>
  <c r="G31" i="19"/>
  <c r="H142" i="19"/>
  <c r="H141" i="19" s="1"/>
  <c r="I142" i="19"/>
  <c r="I141" i="19" s="1"/>
  <c r="K142" i="19"/>
  <c r="K141" i="19" s="1"/>
  <c r="O147" i="19"/>
  <c r="I31" i="19"/>
  <c r="F31" i="19"/>
  <c r="N142" i="19"/>
  <c r="N141" i="19" s="1"/>
  <c r="J31" i="19"/>
  <c r="J96" i="19" l="1"/>
  <c r="J95" i="19" s="1"/>
  <c r="G96" i="19"/>
  <c r="G95" i="19" s="1"/>
  <c r="N96" i="19"/>
  <c r="N95" i="19" s="1"/>
  <c r="H96" i="19"/>
  <c r="H95" i="19" s="1"/>
  <c r="E96" i="19"/>
  <c r="E95" i="19" s="1"/>
  <c r="L96" i="19"/>
  <c r="L95" i="19" s="1"/>
  <c r="D96" i="19"/>
  <c r="D95" i="19" s="1"/>
  <c r="G206" i="19"/>
  <c r="G205" i="19" s="1"/>
  <c r="H206" i="19"/>
  <c r="H205" i="19" s="1"/>
  <c r="G85" i="19"/>
  <c r="C142" i="19"/>
  <c r="C141" i="19" s="1"/>
  <c r="O143" i="19"/>
  <c r="O142" i="19" s="1"/>
  <c r="O141" i="19" s="1"/>
  <c r="I206" i="19"/>
  <c r="I205" i="19" s="1"/>
  <c r="L85" i="19"/>
  <c r="N206" i="19"/>
  <c r="N205" i="19" s="1"/>
  <c r="F206" i="19"/>
  <c r="F205" i="19" s="1"/>
  <c r="M96" i="19"/>
  <c r="M95" i="19" s="1"/>
  <c r="K85" i="19"/>
  <c r="N85" i="19"/>
  <c r="E206" i="19"/>
  <c r="E205" i="19" s="1"/>
  <c r="I96" i="19"/>
  <c r="I95" i="19" s="1"/>
  <c r="E85" i="19"/>
  <c r="F96" i="19"/>
  <c r="F95" i="19" s="1"/>
  <c r="J85" i="19"/>
  <c r="D85" i="19"/>
  <c r="O209" i="19"/>
  <c r="L206" i="19"/>
  <c r="L205" i="19" s="1"/>
  <c r="O100" i="19"/>
  <c r="K206" i="19"/>
  <c r="K205" i="19" s="1"/>
  <c r="M85" i="19"/>
  <c r="F85" i="19"/>
  <c r="D206" i="19"/>
  <c r="D205" i="19" s="1"/>
  <c r="C96" i="19"/>
  <c r="O97" i="19"/>
  <c r="K96" i="19"/>
  <c r="K95" i="19" s="1"/>
  <c r="H85" i="19"/>
  <c r="J206" i="19"/>
  <c r="J205" i="19" s="1"/>
  <c r="O32" i="19"/>
  <c r="O31" i="19" s="1"/>
  <c r="I85" i="19"/>
  <c r="M206" i="19"/>
  <c r="M205" i="19" s="1"/>
  <c r="C95" i="19" l="1"/>
  <c r="C216" i="19"/>
  <c r="C85" i="19"/>
  <c r="O86" i="19"/>
  <c r="O85" i="19" s="1"/>
  <c r="O96" i="19"/>
  <c r="O95" i="19" s="1"/>
  <c r="C206" i="19"/>
  <c r="O207" i="19"/>
  <c r="O206" i="19" s="1"/>
  <c r="O205" i="19" s="1"/>
  <c r="C215" i="19" l="1"/>
  <c r="C205" i="19"/>
  <c r="D154" i="19"/>
  <c r="D153" i="19" s="1"/>
  <c r="D196" i="19" l="1"/>
  <c r="D195" i="19" s="1"/>
  <c r="D216" i="19" l="1"/>
  <c r="D215" i="19" s="1"/>
  <c r="E154" i="19" l="1"/>
  <c r="E153" i="19" s="1"/>
  <c r="E196" i="19" l="1"/>
  <c r="E195" i="19" s="1"/>
  <c r="F154" i="19" l="1"/>
  <c r="F153" i="19" s="1"/>
  <c r="E216" i="19"/>
  <c r="E215" i="19" s="1"/>
  <c r="F196" i="19" l="1"/>
  <c r="F195" i="19" s="1"/>
  <c r="F216" i="19" l="1"/>
  <c r="F215" i="19" s="1"/>
  <c r="G154" i="19" l="1"/>
  <c r="G153" i="19" s="1"/>
  <c r="G196" i="19" l="1"/>
  <c r="G195" i="19" s="1"/>
  <c r="G216" i="19" l="1"/>
  <c r="G215" i="19" s="1"/>
  <c r="H196" i="19" l="1"/>
  <c r="H195" i="19" s="1"/>
  <c r="H154" i="19"/>
  <c r="H153" i="19" s="1"/>
  <c r="H216" i="19" l="1"/>
  <c r="H215" i="19" s="1"/>
  <c r="I154" i="19" l="1"/>
  <c r="I153" i="19" s="1"/>
  <c r="I216" i="19" l="1"/>
  <c r="I215" i="19" s="1"/>
  <c r="I196" i="19"/>
  <c r="I195" i="19" s="1"/>
  <c r="J154" i="19" l="1"/>
  <c r="J153" i="19" s="1"/>
  <c r="J196" i="19" l="1"/>
  <c r="J195" i="19" s="1"/>
  <c r="J216" i="19" l="1"/>
  <c r="J215" i="19" s="1"/>
  <c r="K154" i="19"/>
  <c r="K153" i="19" s="1"/>
  <c r="K196" i="19" l="1"/>
  <c r="K195" i="19" s="1"/>
  <c r="K216" i="19" l="1"/>
  <c r="K215" i="19" s="1"/>
  <c r="L196" i="19" l="1"/>
  <c r="L195" i="19" s="1"/>
  <c r="L154" i="19"/>
  <c r="L153" i="19" s="1"/>
  <c r="L216" i="19" l="1"/>
  <c r="L215" i="19" s="1"/>
  <c r="M154" i="19" l="1"/>
  <c r="M153" i="19" s="1"/>
  <c r="M196" i="19" l="1"/>
  <c r="M195" i="19" s="1"/>
  <c r="M216" i="19" l="1"/>
  <c r="M215" i="19" s="1"/>
  <c r="N154" i="19" l="1"/>
  <c r="N153" i="19" s="1"/>
  <c r="N216" i="19" l="1"/>
  <c r="N215" i="19" s="1"/>
  <c r="N196" i="19"/>
  <c r="N195" i="19" s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<sst xmlns="http://schemas.openxmlformats.org/spreadsheetml/2006/main" count="199" uniqueCount="71">
  <si>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</si>
  <si>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</si>
  <si>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</si>
  <si>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</si>
  <si>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</si>
  <si>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</si>
  <si>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</si>
  <si>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</si>
  <si>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</si>
  <si>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</si>
  <si>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</si>
  <si>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</si>
  <si>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</si>
  <si>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</si>
  <si>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</si>
  <si>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</si>
  <si>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</si>
  <si>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</si>
  <si>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</si>
  <si>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</si>
  <si>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</si>
  <si>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</si>
  <si>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</si>
  <si>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</si>
  <si>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</si>
  <si>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</si>
  <si>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</si>
  <si>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</si>
  <si>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</si>
  <si>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</si>
  <si>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</si>
  <si>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</si>
  <si>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</si>
  <si>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</si>
  <si>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</si>
  <si>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</si>
  <si>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</si>
  <si>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</si>
  <si>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</si>
  <si>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</si>
  <si>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</si>
  <si>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</si>
  <si>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</si>
  <si>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</si>
  <si>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</si>
  <si>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</si>
  <si>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</si>
  <si>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</si>
  <si>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</si>
  <si>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</si>
  <si>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</si>
  <si>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</si>
  <si>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</si>
  <si>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</si>
  <si>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</si>
  <si>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</si>
  <si>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</si>
  <si>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</si>
  <si>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</si>
  <si>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</si>
  <si>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</si>
  <si>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</si>
  <si>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</si>
  <si>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</si>
  <si>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</si>
  <si>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</si>
  <si>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</si>
  <si>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</si>
  <si>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</si>
  <si>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</si>
  <si>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It includes payments of RD$35,502.6 million related to a liability management operation, of which RD$35,125.03 million correspond to principal prepayment, and RD$377.57 million to accrued interest on the securities repurchased with a maturity date of December 27, 2026.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</si>
</sst>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43" fontId="45" fillId="37" borderId="21" xfId="97" applyFont="1" applyFill="1" applyBorder="1" applyAlignment="1" applyProtection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1</xdr:col>
      <xdr:colOff>4167159</xdr:colOff>
      <xdr:row>0</xdr:row>
      <xdr:rowOff>0</xdr:rowOff>
    </xdr:from>
    <xdr:to>
      <xdr:col>3</xdr:col>
      <xdr:colOff>121184</xdr:colOff>
      <xdr:row>5</xdr:row>
      <xdr:rowOff>177893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508ED3-118A-45AE-83FE-0CB7A171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753" y="0"/>
          <a:ext cx="1418994" cy="1154206"/>
        </a:xfrm>
        <a:prstGeom prst="rect">
          <a:avLst/>
        </a:prstGeom>
      </xdr:spPr>
    </xdr:pic>
    <xdr:clientData/>
  </xdr:twoCellAnchor>
  <xdr:twoCellAnchor editAs="oneCell">
    <xdr:from>
      <xdr:col>6</xdr:col>
      <xdr:colOff>113569</xdr:colOff>
      <xdr:row>0</xdr:row>
      <xdr:rowOff>140914</xdr:rowOff>
    </xdr:from>
    <xdr:to>
      <xdr:col>7</xdr:col>
      <xdr:colOff>220305</xdr:colOff>
      <xdr:row>5</xdr:row>
      <xdr:rowOff>122473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57444" y="140914"/>
          <a:ext cx="940174" cy="95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B251"/>
  <sheetViews>
    <sheetView showGridLines="0" tabSelected="1" topLeftCell="A203" zoomScale="80" zoomScaleNormal="80" workbookViewId="0">
      <selection activeCell="D237" sqref="D237"/>
    </sheetView>
  </sheetViews>
  <sheetFormatPr defaultRowHeight="15" outlineLevelRow="1"/>
  <cols>
    <col min="1" max="1" width="2.7109375" style="3" customWidth="1"/>
    <col min="2" max="2" width="69.42578125" style="3" bestFit="1" customWidth="1"/>
    <col min="3" max="8" width="12.42578125" style="5" bestFit="1" customWidth="1"/>
    <col min="9" max="9" width="6.5703125" style="5" bestFit="1" customWidth="1"/>
    <col min="10" max="10" width="7.140625" style="56" bestFit="1" customWidth="1"/>
    <col min="11" max="11" width="8.140625" style="5" bestFit="1" customWidth="1"/>
    <col min="12" max="13" width="7.140625" style="5" bestFit="1" customWidth="1"/>
    <col min="14" max="14" width="7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6384" width="9.140625" style="3"/>
  </cols>
  <sheetData>
    <row r="1" spans="2:28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28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28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28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28" ht="16.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Q5" s="103"/>
    </row>
    <row r="6" spans="2:28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28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28" ht="18">
      <c r="B8" s="107">
        <v>45809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2:28" ht="17.25" thickBot="1">
      <c r="B9" s="106" t="s">
        <v>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28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28" ht="16.5" thickBot="1">
      <c r="B12" s="108" t="s">
        <v>11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4" spans="2:28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1600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104">
        <f t="shared" si="0"/>
        <v>1600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2:28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2:28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</row>
    <row r="17" spans="2:28" s="8" customFormat="1">
      <c r="B17" s="21" t="s">
        <v>15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80">
        <f>SUM(C17:N17)</f>
        <v>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2:28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2:28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</row>
    <row r="21" spans="2:28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2:28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2:28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1600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1600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2:28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0</v>
      </c>
      <c r="G27" s="57">
        <v>0</v>
      </c>
      <c r="H27" s="57">
        <v>1600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80">
        <f>SUM(C27:N27)</f>
        <v>1600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2:28" ht="16.5" thickBot="1">
      <c r="B29" s="108" t="s">
        <v>0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2:28" s="10" customFormat="1">
      <c r="B31" s="84" t="s">
        <v>22</v>
      </c>
      <c r="C31" s="85">
        <f>+C32+C34</f>
        <v>104.47530274</v>
      </c>
      <c r="D31" s="85">
        <f>+D32+D34</f>
        <v>35750.851031142149</v>
      </c>
      <c r="E31" s="85">
        <f t="shared" ref="E31:N31" si="6">+E32+E34</f>
        <v>107.21973740999999</v>
      </c>
      <c r="F31" s="85">
        <f t="shared" si="6"/>
        <v>849.93550613999992</v>
      </c>
      <c r="G31" s="85">
        <f t="shared" si="6"/>
        <v>609.65372572257616</v>
      </c>
      <c r="H31" s="85">
        <f t="shared" si="6"/>
        <v>1600.8892337599998</v>
      </c>
      <c r="I31" s="85">
        <f t="shared" si="6"/>
        <v>0</v>
      </c>
      <c r="J31" s="85">
        <f>+J32+J34</f>
        <v>0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39023.024536914723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23" t="s">
        <v>23</v>
      </c>
      <c r="C32" s="48">
        <v>104.39377</v>
      </c>
      <c r="D32" s="48">
        <v>35230.840240000005</v>
      </c>
      <c r="E32" s="48">
        <v>107.12940999999999</v>
      </c>
      <c r="F32" s="57">
        <v>99.85069</v>
      </c>
      <c r="G32" s="57">
        <v>100.13</v>
      </c>
      <c r="H32" s="57">
        <v>100.80218000000001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80">
        <f>SUM(C32:N32)</f>
        <v>35743.146290000004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2:28" s="17" customFormat="1">
      <c r="B33" s="44" t="s">
        <v>24</v>
      </c>
      <c r="C33" s="47">
        <v>0</v>
      </c>
      <c r="D33" s="47">
        <v>35125.033600000002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35125.033600000002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32" t="s">
        <v>25</v>
      </c>
      <c r="C34" s="57">
        <v>8.1532740000000006E-2</v>
      </c>
      <c r="D34" s="57">
        <v>520.01079114214394</v>
      </c>
      <c r="E34" s="57">
        <v>9.0327409999999997E-2</v>
      </c>
      <c r="F34" s="57">
        <v>750.08481613999993</v>
      </c>
      <c r="G34" s="57">
        <v>509.5237257225761</v>
      </c>
      <c r="H34" s="57">
        <v>1500.0870537599999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80">
        <f>SUM(C34:N34)</f>
        <v>3279.87824691472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2:28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2:28" s="10" customFormat="1">
      <c r="B36" s="84" t="s">
        <v>26</v>
      </c>
      <c r="C36" s="85">
        <f>+C37+C39</f>
        <v>104.76243273999999</v>
      </c>
      <c r="D36" s="85">
        <f>+D37+D39</f>
        <v>624.89790114214395</v>
      </c>
      <c r="E36" s="85">
        <f t="shared" ref="E36:N36" si="7">+E37+E39</f>
        <v>105.92025741</v>
      </c>
      <c r="F36" s="85">
        <f t="shared" si="7"/>
        <v>857.43845613999997</v>
      </c>
      <c r="G36" s="85">
        <f t="shared" si="7"/>
        <v>611.23285572257612</v>
      </c>
      <c r="H36" s="85">
        <f t="shared" si="7"/>
        <v>1601.05090376</v>
      </c>
      <c r="I36" s="85">
        <f t="shared" si="7"/>
        <v>0</v>
      </c>
      <c r="J36" s="85">
        <f t="shared" si="7"/>
        <v>0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3905.3028069147199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23" t="s">
        <v>23</v>
      </c>
      <c r="C37" s="57">
        <v>104.68089999999999</v>
      </c>
      <c r="D37" s="57">
        <v>104.88711000000001</v>
      </c>
      <c r="E37" s="57">
        <v>105.82993</v>
      </c>
      <c r="F37" s="57">
        <v>107.35364</v>
      </c>
      <c r="G37" s="57">
        <v>101.70913</v>
      </c>
      <c r="H37" s="57">
        <v>100.96384999999999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80">
        <f>SUM(C37:N37)</f>
        <v>625.42455999999993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2:28" s="17" customFormat="1">
      <c r="B38" s="44" t="s">
        <v>24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32" t="s">
        <v>25</v>
      </c>
      <c r="C39" s="57">
        <v>8.1532740000000006E-2</v>
      </c>
      <c r="D39" s="57">
        <v>520.01079114214394</v>
      </c>
      <c r="E39" s="57">
        <v>9.0327409999999997E-2</v>
      </c>
      <c r="F39" s="57">
        <v>750.08481613999993</v>
      </c>
      <c r="G39" s="57">
        <v>509.5237257225761</v>
      </c>
      <c r="H39" s="57">
        <v>1500.0870537599999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80">
        <f>SUM(C39:N39)</f>
        <v>3279.87824691472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2:28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2:28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11" t="s">
        <v>23</v>
      </c>
      <c r="C46" s="48">
        <v>0</v>
      </c>
      <c r="D46" s="48">
        <v>35125.033600000002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2:28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2:28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2:28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2:28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2:28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2:28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2:28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2:28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2:28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2:28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2:28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2:28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2:28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2:28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2:28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2:28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2:28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2:28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2:28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  <row r="75" spans="2:28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</row>
    <row r="76" spans="2:28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</row>
    <row r="78" spans="2:28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</row>
    <row r="79" spans="2:28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</row>
    <row r="80" spans="2:28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</row>
    <row r="81" spans="2:28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</row>
    <row r="82" spans="2:28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</row>
    <row r="83" spans="2:28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2:28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2:28">
      <c r="B85" s="84" t="s">
        <v>51</v>
      </c>
      <c r="C85" s="85">
        <f t="shared" ref="C85:O85" si="19">SUM(C86:C87)</f>
        <v>-0.28712999999999056</v>
      </c>
      <c r="D85" s="85">
        <f t="shared" si="19"/>
        <v>0.91952999999921303</v>
      </c>
      <c r="E85" s="85">
        <f t="shared" si="19"/>
        <v>1.2994799999999884</v>
      </c>
      <c r="F85" s="85">
        <f t="shared" si="19"/>
        <v>-7.5029499999999985</v>
      </c>
      <c r="G85" s="85">
        <f t="shared" si="19"/>
        <v>-1.5791300000000064</v>
      </c>
      <c r="H85" s="85">
        <f t="shared" si="19"/>
        <v>-0.16166999999998666</v>
      </c>
      <c r="I85" s="85">
        <f t="shared" si="19"/>
        <v>0</v>
      </c>
      <c r="J85" s="85">
        <f t="shared" si="19"/>
        <v>0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-7.3118700000007806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2:28">
      <c r="B86" s="23" t="s">
        <v>23</v>
      </c>
      <c r="C86" s="62">
        <v>-0.28712999999999056</v>
      </c>
      <c r="D86" s="62">
        <v>0.91952999999921303</v>
      </c>
      <c r="E86" s="62">
        <v>1.2994799999999884</v>
      </c>
      <c r="F86" s="62">
        <v>-7.5029499999999985</v>
      </c>
      <c r="G86" s="62">
        <v>-1.5791300000000064</v>
      </c>
      <c r="H86" s="62">
        <v>-0.16166999999998666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80">
        <f>SUM(C86:N86)</f>
        <v>-7.3118700000007806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2:28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2:28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2:28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2:28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2:28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2:28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2:28" ht="16.5" thickBot="1">
      <c r="B93" s="108" t="s">
        <v>28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ht="15.75" thickBot="1">
      <c r="B95" s="88" t="s">
        <v>53</v>
      </c>
      <c r="C95" s="89">
        <f>+C96+C102</f>
        <v>9674.7911974294711</v>
      </c>
      <c r="D95" s="89">
        <f>+D96+D102</f>
        <v>15256.485594985083</v>
      </c>
      <c r="E95" s="89">
        <f t="shared" ref="E95:N95" si="21">+E96+E102</f>
        <v>7570.4285837180942</v>
      </c>
      <c r="F95" s="89">
        <f t="shared" si="21"/>
        <v>803.56933918921004</v>
      </c>
      <c r="G95" s="89">
        <f t="shared" si="21"/>
        <v>5444.7060114288251</v>
      </c>
      <c r="H95" s="89">
        <f t="shared" si="21"/>
        <v>14313.692857352537</v>
      </c>
      <c r="I95" s="89">
        <f t="shared" si="21"/>
        <v>0</v>
      </c>
      <c r="J95" s="89">
        <f t="shared" si="21"/>
        <v>0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53063.673584103228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ht="15.75" thickTop="1">
      <c r="B96" s="91" t="s">
        <v>29</v>
      </c>
      <c r="C96" s="85">
        <f>+C97+C99+C100</f>
        <v>9645.7259461794711</v>
      </c>
      <c r="D96" s="85">
        <f t="shared" ref="D96:O96" si="22">+D97+D99+D100</f>
        <v>15171.205461576685</v>
      </c>
      <c r="E96" s="85">
        <f t="shared" si="22"/>
        <v>7546.1229604780938</v>
      </c>
      <c r="F96" s="85">
        <f t="shared" si="22"/>
        <v>776.84820467921008</v>
      </c>
      <c r="G96" s="85">
        <f t="shared" si="22"/>
        <v>5374.0121254220012</v>
      </c>
      <c r="H96" s="85">
        <f t="shared" si="22"/>
        <v>14294.252293792537</v>
      </c>
      <c r="I96" s="85">
        <f t="shared" si="22"/>
        <v>0</v>
      </c>
      <c r="J96" s="85">
        <f t="shared" si="22"/>
        <v>0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52808.166992128004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>
      <c r="B97" s="23" t="s">
        <v>30</v>
      </c>
      <c r="C97" s="70">
        <v>9640.9085541119712</v>
      </c>
      <c r="D97" s="57">
        <v>15163.815006286684</v>
      </c>
      <c r="E97" s="57">
        <v>7542.3540746687895</v>
      </c>
      <c r="F97" s="57">
        <v>758.58161135875002</v>
      </c>
      <c r="G97" s="57">
        <v>5371.3281746820012</v>
      </c>
      <c r="H97" s="57">
        <v>14287.110409301886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80">
        <f>SUM(C97:N97)</f>
        <v>52764.097830410086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17" customFormat="1">
      <c r="B98" s="44" t="s">
        <v>24</v>
      </c>
      <c r="C98" s="71">
        <v>9634.7841198099977</v>
      </c>
      <c r="D98" s="51">
        <v>15158.480588394148</v>
      </c>
      <c r="E98" s="51">
        <v>7537.7713167143838</v>
      </c>
      <c r="F98" s="51">
        <v>754.0508863</v>
      </c>
      <c r="G98" s="51">
        <v>5367.9015034400009</v>
      </c>
      <c r="H98" s="51">
        <v>14283.768537160598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95">
        <f>SUM(C98:N98)</f>
        <v>52736.75695181913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>
      <c r="B100" s="23" t="s">
        <v>32</v>
      </c>
      <c r="C100" s="70">
        <v>4.8173920675000002</v>
      </c>
      <c r="D100" s="57">
        <v>7.3904552900000002</v>
      </c>
      <c r="E100" s="57">
        <v>3.7688858093039999</v>
      </c>
      <c r="F100" s="57">
        <v>18.266593320460004</v>
      </c>
      <c r="G100" s="57">
        <v>2.6839507400000002</v>
      </c>
      <c r="H100" s="57">
        <v>7.1418844906509991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80">
        <f>SUM(C100:N100)</f>
        <v>44.069161717915001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8" customFormat="1">
      <c r="B101" s="44" t="s">
        <v>24</v>
      </c>
      <c r="C101" s="47">
        <v>4.8173920675000002</v>
      </c>
      <c r="D101" s="47">
        <v>7.3904552900000002</v>
      </c>
      <c r="E101" s="47">
        <v>3.7688858093039999</v>
      </c>
      <c r="F101" s="47">
        <v>18.266593320460004</v>
      </c>
      <c r="G101" s="47">
        <v>2.6839507400000002</v>
      </c>
      <c r="H101" s="47">
        <v>7.1418844906509991</v>
      </c>
      <c r="I101" s="47">
        <v>0</v>
      </c>
      <c r="J101" s="47">
        <v>0</v>
      </c>
      <c r="K101" s="58">
        <v>0</v>
      </c>
      <c r="L101" s="47">
        <v>0</v>
      </c>
      <c r="M101" s="47">
        <v>0</v>
      </c>
      <c r="N101" s="57">
        <v>0</v>
      </c>
      <c r="O101" s="95">
        <f>SUM(C101:N101)</f>
        <v>44.069161717915001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>
      <c r="B102" s="84" t="s">
        <v>33</v>
      </c>
      <c r="C102" s="85">
        <f>+C103+C104+C105</f>
        <v>29.065251249999999</v>
      </c>
      <c r="D102" s="85">
        <f t="shared" ref="D102:N102" si="23">+D103+D104+D105</f>
        <v>85.280133408398001</v>
      </c>
      <c r="E102" s="85">
        <f t="shared" si="23"/>
        <v>24.305623240000003</v>
      </c>
      <c r="F102" s="85">
        <f t="shared" si="23"/>
        <v>26.721134509999999</v>
      </c>
      <c r="G102" s="85">
        <f t="shared" si="23"/>
        <v>70.693886006824002</v>
      </c>
      <c r="H102" s="85">
        <f t="shared" si="23"/>
        <v>19.440563560000001</v>
      </c>
      <c r="I102" s="85">
        <f t="shared" si="23"/>
        <v>0</v>
      </c>
      <c r="J102" s="85">
        <f t="shared" si="23"/>
        <v>0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255.50659197522202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>
      <c r="B103" s="23" t="s">
        <v>30</v>
      </c>
      <c r="C103" s="57">
        <v>29.065251249999999</v>
      </c>
      <c r="D103" s="57">
        <v>85.280133408398001</v>
      </c>
      <c r="E103" s="57">
        <v>24.305623240000003</v>
      </c>
      <c r="F103" s="57">
        <v>26.721134509999999</v>
      </c>
      <c r="G103" s="57">
        <v>70.693886006824002</v>
      </c>
      <c r="H103" s="57">
        <v>19.440563560000001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80">
        <f>SUM(C103:N103)</f>
        <v>255.50659197522202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</row>
    <row r="106" spans="2:28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</row>
    <row r="107" spans="2:28" ht="15.75" thickBot="1">
      <c r="B107" s="88" t="s">
        <v>54</v>
      </c>
      <c r="C107" s="89">
        <f t="shared" ref="C107:N107" si="24">+C108+C115</f>
        <v>9680.8951969499994</v>
      </c>
      <c r="D107" s="89">
        <f t="shared" si="24"/>
        <v>15256.439235352402</v>
      </c>
      <c r="E107" s="89">
        <f t="shared" si="24"/>
        <v>7570.15014935</v>
      </c>
      <c r="F107" s="89">
        <f t="shared" si="24"/>
        <v>804.90128206999998</v>
      </c>
      <c r="G107" s="89">
        <f t="shared" si="24"/>
        <v>5444.7600527668246</v>
      </c>
      <c r="H107" s="89">
        <f t="shared" si="24"/>
        <v>14313.831654180001</v>
      </c>
      <c r="I107" s="89">
        <f t="shared" si="24"/>
        <v>0</v>
      </c>
      <c r="J107" s="89">
        <f t="shared" si="24"/>
        <v>0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53070.977570669223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ht="15" customHeight="1" thickTop="1">
      <c r="B108" s="91" t="s">
        <v>29</v>
      </c>
      <c r="C108" s="85">
        <f>+C109+C112+C113</f>
        <v>9651.8299456999994</v>
      </c>
      <c r="D108" s="85">
        <f t="shared" ref="D108:N108" si="25">+D109+D112+D113</f>
        <v>15171.159101944004</v>
      </c>
      <c r="E108" s="85">
        <f t="shared" si="25"/>
        <v>7545.8445261099996</v>
      </c>
      <c r="F108" s="85">
        <f t="shared" si="25"/>
        <v>778.18014756000002</v>
      </c>
      <c r="G108" s="85">
        <f t="shared" si="25"/>
        <v>5374.0661667600007</v>
      </c>
      <c r="H108" s="85">
        <f t="shared" si="25"/>
        <v>14294.391090620002</v>
      </c>
      <c r="I108" s="85">
        <f t="shared" si="25"/>
        <v>0</v>
      </c>
      <c r="J108" s="85">
        <f t="shared" si="25"/>
        <v>0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52815.470978694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>
      <c r="B109" s="23" t="s">
        <v>30</v>
      </c>
      <c r="C109" s="57">
        <v>9647.0095115699987</v>
      </c>
      <c r="D109" s="57">
        <v>14786.198593790003</v>
      </c>
      <c r="E109" s="57">
        <v>7542.0757516699996</v>
      </c>
      <c r="F109" s="57">
        <v>758.92205772</v>
      </c>
      <c r="G109" s="57">
        <v>5371.3822160200007</v>
      </c>
      <c r="H109" s="57">
        <v>14287.249139440002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80">
        <f t="shared" ref="O109:O114" si="26">SUM(C109:N109)</f>
        <v>52392.837270210002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17" customFormat="1">
      <c r="B110" s="24" t="s">
        <v>24</v>
      </c>
      <c r="C110" s="47">
        <v>9640.8682323099983</v>
      </c>
      <c r="D110" s="47">
        <v>14780.910535530003</v>
      </c>
      <c r="E110" s="47">
        <v>7537.5485825799997</v>
      </c>
      <c r="F110" s="47">
        <v>754.0508863</v>
      </c>
      <c r="G110" s="47">
        <v>5367.9015034400009</v>
      </c>
      <c r="H110" s="47">
        <v>14283.901907490002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95">
        <f t="shared" si="26"/>
        <v>52365.18164765001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>
      <c r="B112" s="23" t="s">
        <v>31</v>
      </c>
      <c r="C112" s="57">
        <v>0</v>
      </c>
      <c r="D112" s="57">
        <v>377.57005286400005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377.57005286400005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28">
      <c r="B113" s="23" t="s">
        <v>32</v>
      </c>
      <c r="C113" s="57">
        <v>4.8204341299999998</v>
      </c>
      <c r="D113" s="57">
        <v>7.3904552900000011</v>
      </c>
      <c r="E113" s="57">
        <v>3.7687744400000001</v>
      </c>
      <c r="F113" s="57">
        <v>19.25808984</v>
      </c>
      <c r="G113" s="57">
        <v>2.6839507400000002</v>
      </c>
      <c r="H113" s="57">
        <v>7.1419511800000004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80">
        <f t="shared" si="26"/>
        <v>45.063655619999999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</row>
    <row r="114" spans="2:28" s="17" customFormat="1">
      <c r="B114" s="24" t="s">
        <v>24</v>
      </c>
      <c r="C114" s="47">
        <v>4.8204341299999998</v>
      </c>
      <c r="D114" s="47">
        <v>7.3904552900000011</v>
      </c>
      <c r="E114" s="47">
        <v>3.7687744400000001</v>
      </c>
      <c r="F114" s="47">
        <v>19.25808984</v>
      </c>
      <c r="G114" s="47">
        <v>2.6839507400000002</v>
      </c>
      <c r="H114" s="47">
        <v>7.1419511800000004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95">
        <f t="shared" si="26"/>
        <v>45.063655619999999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</row>
    <row r="115" spans="2:28">
      <c r="B115" s="84" t="s">
        <v>33</v>
      </c>
      <c r="C115" s="85">
        <f t="shared" ref="C115:N115" si="27">+C116+C117+C118</f>
        <v>29.065251249999999</v>
      </c>
      <c r="D115" s="85">
        <f t="shared" si="27"/>
        <v>85.280133408398001</v>
      </c>
      <c r="E115" s="85">
        <f t="shared" si="27"/>
        <v>24.305623240000003</v>
      </c>
      <c r="F115" s="85">
        <f t="shared" si="27"/>
        <v>26.721134509999999</v>
      </c>
      <c r="G115" s="85">
        <f t="shared" si="27"/>
        <v>70.693886006824002</v>
      </c>
      <c r="H115" s="85">
        <f t="shared" si="27"/>
        <v>19.440563560000001</v>
      </c>
      <c r="I115" s="85">
        <f t="shared" si="27"/>
        <v>0</v>
      </c>
      <c r="J115" s="85">
        <f t="shared" si="27"/>
        <v>0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255.50659197522202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</row>
    <row r="116" spans="2:28">
      <c r="B116" s="23" t="s">
        <v>30</v>
      </c>
      <c r="C116" s="57">
        <v>29.065251249999999</v>
      </c>
      <c r="D116" s="57">
        <v>85.280133408398001</v>
      </c>
      <c r="E116" s="57">
        <v>24.305623240000003</v>
      </c>
      <c r="F116" s="57">
        <v>26.721134509999999</v>
      </c>
      <c r="G116" s="57">
        <v>70.693886006824002</v>
      </c>
      <c r="H116" s="57">
        <v>19.440563560000001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80">
        <f>SUM(C116:N116)</f>
        <v>255.50659197522202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</row>
    <row r="117" spans="2:28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</row>
    <row r="118" spans="2:28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</row>
    <row r="119" spans="2:28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</row>
    <row r="120" spans="2:28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</row>
    <row r="121" spans="2:28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</row>
    <row r="122" spans="2:28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</row>
    <row r="123" spans="2:28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</row>
    <row r="124" spans="2:28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</row>
    <row r="125" spans="2:28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</row>
    <row r="126" spans="2:28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</row>
    <row r="127" spans="2:28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</row>
    <row r="128" spans="2:28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</row>
    <row r="129" spans="2:28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</row>
    <row r="130" spans="2:28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</row>
    <row r="131" spans="2:28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</row>
    <row r="132" spans="2:28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</row>
    <row r="133" spans="2:28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</row>
    <row r="134" spans="2:28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</row>
    <row r="135" spans="2:28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</row>
    <row r="136" spans="2:28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</row>
    <row r="137" spans="2:28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</row>
    <row r="138" spans="2:28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</row>
    <row r="139" spans="2:28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</row>
    <row r="140" spans="2:28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</row>
    <row r="141" spans="2:28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</row>
    <row r="142" spans="2:28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</row>
    <row r="143" spans="2:28">
      <c r="B143" s="23" t="s">
        <v>30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</row>
    <row r="144" spans="2:28" s="17" customFormat="1">
      <c r="B144" s="44" t="s">
        <v>24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</row>
    <row r="145" spans="2:28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</row>
    <row r="146" spans="2:28">
      <c r="B146" s="23" t="s">
        <v>32</v>
      </c>
      <c r="C146" s="57">
        <v>0</v>
      </c>
      <c r="D146" s="57">
        <v>0</v>
      </c>
      <c r="E146" s="4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</row>
    <row r="147" spans="2:28" s="17" customFormat="1">
      <c r="B147" s="44" t="s">
        <v>24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</row>
    <row r="148" spans="2:28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</row>
    <row r="149" spans="2:28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</row>
    <row r="150" spans="2:28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</row>
    <row r="151" spans="2:28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</row>
    <row r="152" spans="2:28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</row>
    <row r="153" spans="2:28" s="10" customFormat="1" ht="15.75" thickBot="1">
      <c r="B153" s="88" t="s">
        <v>58</v>
      </c>
      <c r="C153" s="89">
        <f>+C154+C158</f>
        <v>16113.939434730004</v>
      </c>
      <c r="D153" s="89">
        <f t="shared" ref="D153:N153" si="40">+D154+D158</f>
        <v>16113.939434730004</v>
      </c>
      <c r="E153" s="89">
        <f t="shared" si="40"/>
        <v>16113.939434730004</v>
      </c>
      <c r="F153" s="89">
        <f t="shared" si="40"/>
        <v>16113.939434730004</v>
      </c>
      <c r="G153" s="89">
        <f t="shared" si="40"/>
        <v>16113.939434730004</v>
      </c>
      <c r="H153" s="89">
        <f t="shared" si="40"/>
        <v>16113.939434730004</v>
      </c>
      <c r="I153" s="89">
        <f t="shared" si="40"/>
        <v>0</v>
      </c>
      <c r="J153" s="89">
        <f t="shared" si="40"/>
        <v>0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</row>
    <row r="154" spans="2:28" s="10" customFormat="1" ht="15.75" thickTop="1">
      <c r="B154" s="91" t="s">
        <v>29</v>
      </c>
      <c r="C154" s="85">
        <f>SUM(C155:C157)</f>
        <v>16113.939434730004</v>
      </c>
      <c r="D154" s="85">
        <f t="shared" ref="D154:N154" si="41">SUM(D155:D157)</f>
        <v>16113.939434730004</v>
      </c>
      <c r="E154" s="85">
        <f t="shared" si="41"/>
        <v>16113.939434730004</v>
      </c>
      <c r="F154" s="85">
        <f t="shared" si="41"/>
        <v>16113.939434730004</v>
      </c>
      <c r="G154" s="85">
        <f t="shared" si="41"/>
        <v>16113.939434730004</v>
      </c>
      <c r="H154" s="85">
        <f t="shared" si="41"/>
        <v>16113.939434730004</v>
      </c>
      <c r="I154" s="85">
        <f t="shared" si="41"/>
        <v>0</v>
      </c>
      <c r="J154" s="85">
        <f t="shared" si="41"/>
        <v>0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</row>
    <row r="155" spans="2:28" s="10" customFormat="1">
      <c r="B155" s="11" t="s">
        <v>30</v>
      </c>
      <c r="C155" s="48">
        <v>16113.939434730004</v>
      </c>
      <c r="D155" s="57">
        <v>16113.939434730004</v>
      </c>
      <c r="E155" s="57">
        <v>16113.939434730004</v>
      </c>
      <c r="F155" s="57">
        <v>16113.939434730004</v>
      </c>
      <c r="G155" s="57">
        <v>16113.939434730004</v>
      </c>
      <c r="H155" s="57">
        <v>16113.939434730004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</row>
    <row r="156" spans="2:28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</row>
    <row r="157" spans="2:28" s="10" customFormat="1">
      <c r="B157" s="11" t="s">
        <v>32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</row>
    <row r="158" spans="2:28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</row>
    <row r="159" spans="2:28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</row>
    <row r="160" spans="2:28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</row>
    <row r="161" spans="2:28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</row>
    <row r="162" spans="2:28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</row>
    <row r="163" spans="2:28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</row>
    <row r="164" spans="2:28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</row>
    <row r="165" spans="2:28">
      <c r="B165" s="23" t="s">
        <v>30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</row>
    <row r="166" spans="2:28" s="17" customFormat="1">
      <c r="B166" s="24" t="s">
        <v>24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</row>
    <row r="167" spans="2:28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</row>
    <row r="168" spans="2:28">
      <c r="B168" s="23" t="s">
        <v>32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</row>
    <row r="169" spans="2:28" s="17" customFormat="1">
      <c r="B169" s="24" t="s">
        <v>24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</row>
    <row r="170" spans="2:28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</row>
    <row r="171" spans="2:28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</row>
    <row r="172" spans="2:28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</row>
    <row r="173" spans="2:28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</row>
    <row r="174" spans="2:28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</row>
    <row r="175" spans="2:28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</row>
    <row r="176" spans="2:28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</row>
    <row r="177" spans="2:28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</row>
    <row r="178" spans="2:28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</row>
    <row r="179" spans="2:28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</row>
    <row r="180" spans="2:28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</row>
    <row r="181" spans="2:28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</row>
    <row r="182" spans="2:28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</row>
    <row r="183" spans="2:28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</row>
    <row r="184" spans="2:28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</row>
    <row r="185" spans="2:28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</row>
    <row r="186" spans="2:28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</row>
    <row r="187" spans="2:28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</row>
    <row r="188" spans="2:28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2:28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</row>
    <row r="190" spans="2:28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</row>
    <row r="191" spans="2:28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</row>
    <row r="192" spans="2:28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</row>
    <row r="193" spans="2:28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</row>
    <row r="194" spans="2:28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</row>
    <row r="195" spans="2:28" s="10" customFormat="1" ht="15.75" thickBot="1">
      <c r="B195" s="88" t="s">
        <v>62</v>
      </c>
      <c r="C195" s="89">
        <f>+C196+C200</f>
        <v>16113.939434730004</v>
      </c>
      <c r="D195" s="89">
        <f t="shared" ref="D195:N195" si="52">+D196+D200</f>
        <v>16113.939434730004</v>
      </c>
      <c r="E195" s="89">
        <f t="shared" si="52"/>
        <v>16113.939434730004</v>
      </c>
      <c r="F195" s="89">
        <f t="shared" si="52"/>
        <v>16113.939434730004</v>
      </c>
      <c r="G195" s="89">
        <f t="shared" si="52"/>
        <v>16113.939434730004</v>
      </c>
      <c r="H195" s="89">
        <f t="shared" si="52"/>
        <v>16113.939434730004</v>
      </c>
      <c r="I195" s="89">
        <f t="shared" si="52"/>
        <v>0</v>
      </c>
      <c r="J195" s="89">
        <f t="shared" si="52"/>
        <v>0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</row>
    <row r="196" spans="2:28" s="10" customFormat="1" ht="15.75" thickTop="1">
      <c r="B196" s="91" t="s">
        <v>29</v>
      </c>
      <c r="C196" s="85">
        <f t="shared" ref="C196:N196" si="53">SUM(C197:C199)</f>
        <v>16113.939434730004</v>
      </c>
      <c r="D196" s="85">
        <f t="shared" si="53"/>
        <v>16113.939434730004</v>
      </c>
      <c r="E196" s="85">
        <f t="shared" si="53"/>
        <v>16113.939434730004</v>
      </c>
      <c r="F196" s="85">
        <f t="shared" si="53"/>
        <v>16113.939434730004</v>
      </c>
      <c r="G196" s="85">
        <f t="shared" si="53"/>
        <v>16113.939434730004</v>
      </c>
      <c r="H196" s="85">
        <f t="shared" si="53"/>
        <v>16113.939434730004</v>
      </c>
      <c r="I196" s="85">
        <f t="shared" si="53"/>
        <v>0</v>
      </c>
      <c r="J196" s="85">
        <f t="shared" si="53"/>
        <v>0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</row>
    <row r="197" spans="2:28" s="10" customFormat="1">
      <c r="B197" s="11" t="s">
        <v>30</v>
      </c>
      <c r="C197" s="48">
        <v>16113.939434730004</v>
      </c>
      <c r="D197" s="48">
        <v>16113.939434730004</v>
      </c>
      <c r="E197" s="48">
        <v>16113.939434730004</v>
      </c>
      <c r="F197" s="48">
        <v>16113.939434730004</v>
      </c>
      <c r="G197" s="48">
        <v>16113.939434730004</v>
      </c>
      <c r="H197" s="48">
        <v>16113.939434730004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</row>
    <row r="198" spans="2:28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</row>
    <row r="199" spans="2:28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</row>
    <row r="200" spans="2:28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</row>
    <row r="201" spans="2:28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</row>
    <row r="202" spans="2:28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</row>
    <row r="203" spans="2:28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</row>
    <row r="204" spans="2:28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</row>
    <row r="205" spans="2:28" ht="15.75" thickBot="1">
      <c r="B205" s="88" t="s">
        <v>63</v>
      </c>
      <c r="C205" s="89">
        <f>+C206+C210</f>
        <v>-6.1039995205275508</v>
      </c>
      <c r="D205" s="89">
        <f t="shared" ref="D205:O205" si="55">+D206+D210</f>
        <v>4.6359632681684637E-2</v>
      </c>
      <c r="E205" s="89">
        <f t="shared" si="55"/>
        <v>0.27843436809391742</v>
      </c>
      <c r="F205" s="89">
        <f t="shared" si="55"/>
        <v>-1.3319428807899705</v>
      </c>
      <c r="G205" s="89">
        <f t="shared" si="55"/>
        <v>-5.4041337999478856E-2</v>
      </c>
      <c r="H205" s="89">
        <f t="shared" si="55"/>
        <v>-0.13879682746544475</v>
      </c>
      <c r="I205" s="89">
        <f t="shared" si="55"/>
        <v>0</v>
      </c>
      <c r="J205" s="89">
        <f t="shared" si="55"/>
        <v>0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-7.3039865660068433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</row>
    <row r="206" spans="2:28" ht="15.75" thickTop="1">
      <c r="B206" s="91" t="s">
        <v>29</v>
      </c>
      <c r="C206" s="85">
        <f t="shared" ref="C206:O206" si="56">SUM(C207:C209)</f>
        <v>-6.1039995205275508</v>
      </c>
      <c r="D206" s="85">
        <f t="shared" si="56"/>
        <v>4.6359632681684637E-2</v>
      </c>
      <c r="E206" s="85">
        <f t="shared" si="56"/>
        <v>0.27843436809391742</v>
      </c>
      <c r="F206" s="85">
        <f t="shared" si="56"/>
        <v>-1.3319428807899705</v>
      </c>
      <c r="G206" s="85">
        <f t="shared" si="56"/>
        <v>-5.4041337999478856E-2</v>
      </c>
      <c r="H206" s="85">
        <f t="shared" si="56"/>
        <v>-0.13879682746544475</v>
      </c>
      <c r="I206" s="85">
        <f t="shared" si="56"/>
        <v>0</v>
      </c>
      <c r="J206" s="85">
        <f t="shared" si="56"/>
        <v>0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-7.3039865660068433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</row>
    <row r="207" spans="2:28">
      <c r="B207" s="11" t="s">
        <v>30</v>
      </c>
      <c r="C207" s="62">
        <v>-6.1009574580275512</v>
      </c>
      <c r="D207" s="62">
        <v>4.6359632681685525E-2</v>
      </c>
      <c r="E207" s="62">
        <v>0.27832299878991762</v>
      </c>
      <c r="F207" s="62">
        <v>-0.34044636124997396</v>
      </c>
      <c r="G207" s="62">
        <v>-5.4041337999478856E-2</v>
      </c>
      <c r="H207" s="62">
        <v>-0.13873013811644341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80">
        <f>SUM(C207:N207)</f>
        <v>-6.3094926639218443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</row>
    <row r="208" spans="2:28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</row>
    <row r="209" spans="2:28">
      <c r="B209" s="11" t="s">
        <v>32</v>
      </c>
      <c r="C209" s="62">
        <v>-3.0420624999996093E-3</v>
      </c>
      <c r="D209" s="62">
        <v>-8.8817841970012523E-16</v>
      </c>
      <c r="E209" s="62">
        <v>1.1136930399979761E-4</v>
      </c>
      <c r="F209" s="62">
        <v>-0.99149651953999651</v>
      </c>
      <c r="G209" s="62">
        <v>0</v>
      </c>
      <c r="H209" s="62">
        <v>-6.6689349001336495E-5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80">
        <f t="shared" si="57"/>
        <v>-0.99449390208499855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</row>
    <row r="210" spans="2:28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</row>
    <row r="211" spans="2:28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</row>
    <row r="212" spans="2:28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</row>
    <row r="213" spans="2:28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</row>
    <row r="214" spans="2:28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</row>
    <row r="215" spans="2:28" s="10" customFormat="1" ht="15.75" thickBot="1">
      <c r="B215" s="88" t="s">
        <v>64</v>
      </c>
      <c r="C215" s="89">
        <f t="shared" ref="C215:N215" si="59">+C216+C220</f>
        <v>16113.939434730004</v>
      </c>
      <c r="D215" s="89">
        <f t="shared" si="59"/>
        <v>16113.939434730004</v>
      </c>
      <c r="E215" s="89">
        <f t="shared" si="59"/>
        <v>16113.939434730004</v>
      </c>
      <c r="F215" s="89">
        <f t="shared" si="59"/>
        <v>16113.939434730004</v>
      </c>
      <c r="G215" s="89">
        <f t="shared" si="59"/>
        <v>16113.939434730004</v>
      </c>
      <c r="H215" s="89">
        <f t="shared" si="59"/>
        <v>16113.939434730004</v>
      </c>
      <c r="I215" s="89">
        <f t="shared" si="59"/>
        <v>0</v>
      </c>
      <c r="J215" s="89">
        <f t="shared" si="59"/>
        <v>0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</row>
    <row r="216" spans="2:28" s="10" customFormat="1" ht="15.75" thickTop="1">
      <c r="B216" s="91" t="s">
        <v>29</v>
      </c>
      <c r="C216" s="85">
        <f>SUM(C217:C219)</f>
        <v>16113.939434730004</v>
      </c>
      <c r="D216" s="85">
        <f t="shared" ref="D216:N216" si="60">SUM(D217:D219)</f>
        <v>16113.939434730004</v>
      </c>
      <c r="E216" s="85">
        <f t="shared" si="60"/>
        <v>16113.939434730004</v>
      </c>
      <c r="F216" s="85">
        <f t="shared" si="60"/>
        <v>16113.939434730004</v>
      </c>
      <c r="G216" s="85">
        <f t="shared" si="60"/>
        <v>16113.939434730004</v>
      </c>
      <c r="H216" s="85">
        <f t="shared" si="60"/>
        <v>16113.939434730004</v>
      </c>
      <c r="I216" s="85">
        <f t="shared" si="60"/>
        <v>0</v>
      </c>
      <c r="J216" s="85">
        <f t="shared" si="60"/>
        <v>0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</row>
    <row r="217" spans="2:28" s="10" customFormat="1">
      <c r="B217" s="11" t="s">
        <v>30</v>
      </c>
      <c r="C217" s="48">
        <v>16113.939434730004</v>
      </c>
      <c r="D217" s="48">
        <v>16113.939434730004</v>
      </c>
      <c r="E217" s="48">
        <v>16113.939434730004</v>
      </c>
      <c r="F217" s="48">
        <v>16113.939434730004</v>
      </c>
      <c r="G217" s="48">
        <v>16113.939434730004</v>
      </c>
      <c r="H217" s="48">
        <v>16113.939434730004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</row>
    <row r="218" spans="2:28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</row>
    <row r="219" spans="2:28" s="10" customFormat="1">
      <c r="B219" s="11" t="s">
        <v>32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</row>
    <row r="220" spans="2:28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</row>
    <row r="221" spans="2:28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</row>
    <row r="222" spans="2:28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</row>
    <row r="223" spans="2:28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</row>
    <row r="224" spans="2:28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09" t="s">
        <v>42</v>
      </c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09" t="s">
        <v>69</v>
      </c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26.25" customHeight="1">
      <c r="B229" s="109" t="s">
        <v>70</v>
      </c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2:26">
      <c r="Q235" s="101"/>
      <c r="R235" s="101"/>
      <c r="S235" s="101"/>
      <c r="T235" s="101"/>
      <c r="U235" s="101"/>
      <c r="V235" s="101"/>
    </row>
    <row r="236" spans="2:26">
      <c r="Q236" s="101"/>
      <c r="R236" s="101"/>
      <c r="S236" s="101"/>
      <c r="T236" s="101"/>
      <c r="U236" s="101"/>
      <c r="V236" s="101"/>
    </row>
    <row r="237" spans="2:26">
      <c r="Q237" s="101"/>
      <c r="R237" s="101"/>
      <c r="S237" s="101"/>
      <c r="T237" s="101"/>
      <c r="U237" s="101"/>
      <c r="V237" s="101"/>
    </row>
    <row r="238" spans="2:26">
      <c r="Q238" s="101"/>
      <c r="R238" s="101"/>
      <c r="S238" s="101"/>
      <c r="T238" s="101"/>
      <c r="U238" s="101"/>
      <c r="V238" s="101"/>
    </row>
    <row r="239" spans="2:26">
      <c r="Q239" s="101"/>
      <c r="R239" s="101"/>
      <c r="S239" s="101"/>
      <c r="T239" s="101"/>
      <c r="U239" s="101"/>
      <c r="V239" s="101"/>
    </row>
    <row r="240" spans="2:26">
      <c r="Q240" s="101"/>
      <c r="R240" s="101"/>
      <c r="S240" s="101"/>
      <c r="T240" s="101"/>
      <c r="U240" s="101"/>
      <c r="V240" s="101"/>
    </row>
    <row r="241" spans="17:22">
      <c r="Q241" s="101"/>
      <c r="R241" s="101"/>
      <c r="S241" s="101"/>
      <c r="T241" s="101"/>
      <c r="U241" s="101"/>
      <c r="V241" s="101"/>
    </row>
    <row r="242" spans="17:22">
      <c r="Q242" s="101"/>
      <c r="R242" s="101"/>
      <c r="S242" s="101"/>
      <c r="T242" s="101"/>
      <c r="U242" s="101"/>
      <c r="V242" s="101"/>
    </row>
    <row r="243" spans="17:22">
      <c r="Q243" s="101"/>
      <c r="R243" s="101"/>
      <c r="S243" s="101"/>
      <c r="T243" s="101"/>
      <c r="U243" s="101"/>
      <c r="V243" s="101"/>
    </row>
    <row r="244" spans="17:22">
      <c r="Q244" s="101"/>
      <c r="R244" s="101"/>
      <c r="S244" s="101"/>
      <c r="T244" s="101"/>
      <c r="U244" s="101"/>
      <c r="V244" s="101"/>
    </row>
    <row r="245" spans="17:22">
      <c r="Q245" s="101"/>
      <c r="R245" s="101"/>
      <c r="S245" s="101"/>
      <c r="T245" s="101"/>
      <c r="U245" s="101"/>
      <c r="V245" s="101"/>
    </row>
    <row r="246" spans="17:22">
      <c r="Q246" s="101"/>
      <c r="R246" s="101"/>
      <c r="S246" s="101"/>
      <c r="T246" s="101"/>
      <c r="U246" s="101"/>
      <c r="V246" s="101"/>
    </row>
    <row r="247" spans="17:22">
      <c r="Q247" s="101"/>
      <c r="R247" s="101"/>
      <c r="S247" s="101"/>
      <c r="T247" s="101"/>
      <c r="U247" s="101"/>
      <c r="V247" s="101"/>
    </row>
    <row r="248" spans="17:22">
      <c r="Q248" s="101"/>
      <c r="R248" s="101"/>
      <c r="S248" s="101"/>
      <c r="T248" s="101"/>
      <c r="U248" s="101"/>
      <c r="V248" s="101"/>
    </row>
    <row r="249" spans="17:22">
      <c r="Q249" s="101"/>
      <c r="R249" s="101"/>
      <c r="S249" s="101"/>
      <c r="T249" s="101"/>
      <c r="U249" s="101"/>
      <c r="V249" s="101"/>
    </row>
    <row r="250" spans="17:22">
      <c r="Q250" s="101"/>
      <c r="R250" s="101"/>
      <c r="S250" s="101"/>
      <c r="T250" s="101"/>
      <c r="U250" s="101"/>
      <c r="V250" s="101"/>
    </row>
    <row r="251" spans="17:22">
      <c r="Q251" s="101"/>
      <c r="R251" s="101"/>
      <c r="S251" s="101"/>
      <c r="T251" s="101"/>
      <c r="U251" s="101"/>
      <c r="V251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2025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Enriquillo Manuel Duvergé García</cp:lastModifiedBy>
  <cp:lastPrinted>2008-03-18T21:20:27Z</cp:lastPrinted>
  <dcterms:created xsi:type="dcterms:W3CDTF">2006-08-18T14:40:26Z</dcterms:created>
  <dcterms:modified xsi:type="dcterms:W3CDTF">2025-07-28T20:34:30Z</dcterms:modified>
</cp:coreProperties>
</file>